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b7b83cbd786615/เอกสาร/แผนที่ใช้กับโครงการโซล่าเซลล์/กทม/"/>
    </mc:Choice>
  </mc:AlternateContent>
  <xr:revisionPtr revIDLastSave="1" documentId="8_{91609975-0956-4495-A2FD-283BB66B7C54}" xr6:coauthVersionLast="47" xr6:coauthVersionMax="47" xr10:uidLastSave="{7505F807-AF6E-4029-A126-787D09ABCEFC}"/>
  <bookViews>
    <workbookView xWindow="-120" yWindow="-120" windowWidth="29040" windowHeight="15720" xr2:uid="{73320DD7-F62B-4B7E-A15E-BE9E97F6C54C}"/>
  </bookViews>
  <sheets>
    <sheet name="ค่าไฟฟ้าที่จ่าย กฟน" sheetId="1" r:id="rId1"/>
    <sheet name="ค่าไฟฟ้าฐาน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5" i="3"/>
  <c r="J5" i="3" s="1"/>
  <c r="D5" i="1"/>
  <c r="D6" i="1" s="1"/>
  <c r="J6" i="1" l="1"/>
  <c r="I12" i="1" s="1"/>
  <c r="D7" i="1"/>
  <c r="D7" i="3"/>
  <c r="J6" i="3"/>
  <c r="B12" i="3"/>
  <c r="D15" i="3" s="1"/>
  <c r="H12" i="3"/>
  <c r="E12" i="3"/>
  <c r="J5" i="1"/>
  <c r="H12" i="1" s="1"/>
  <c r="C12" i="1" l="1"/>
  <c r="F12" i="1"/>
  <c r="J12" i="1"/>
  <c r="J15" i="1" s="1"/>
  <c r="I12" i="3"/>
  <c r="J12" i="3" s="1"/>
  <c r="J15" i="3" s="1"/>
  <c r="C12" i="3"/>
  <c r="D12" i="3" s="1"/>
  <c r="F12" i="3"/>
  <c r="G12" i="3" s="1"/>
  <c r="G15" i="3" s="1"/>
  <c r="B12" i="1"/>
  <c r="D15" i="1" s="1"/>
  <c r="E12" i="1"/>
  <c r="G12" i="1" l="1"/>
  <c r="G15" i="1" s="1"/>
  <c r="D12" i="1"/>
  <c r="J13" i="1" s="1"/>
  <c r="J13" i="3"/>
  <c r="G13" i="3"/>
  <c r="G16" i="3" s="1"/>
  <c r="J14" i="1" l="1"/>
  <c r="J16" i="1"/>
  <c r="J14" i="3"/>
  <c r="J16" i="3"/>
  <c r="G13" i="1"/>
  <c r="G16" i="1" s="1"/>
  <c r="G14" i="3"/>
  <c r="G14" i="1" l="1"/>
</calcChain>
</file>

<file path=xl/sharedStrings.xml><?xml version="1.0" encoding="utf-8"?>
<sst xmlns="http://schemas.openxmlformats.org/spreadsheetml/2006/main" count="92" uniqueCount="32">
  <si>
    <t>สมมติฐาน</t>
  </si>
  <si>
    <t>การไฟฟ้านครหลวง</t>
  </si>
  <si>
    <t>ค่าไฟฟ้าต่อหน่วย (บาท)</t>
  </si>
  <si>
    <t>VAT</t>
  </si>
  <si>
    <t>รวมเป็นเงิน</t>
  </si>
  <si>
    <t>บาท</t>
  </si>
  <si>
    <t>จำนวนหน่วยที่ใช้</t>
  </si>
  <si>
    <t>ค่าใช้จ่าย</t>
  </si>
  <si>
    <t>ใช้ไฟฟ้าจาก</t>
  </si>
  <si>
    <t>กฟน.</t>
  </si>
  <si>
    <t>รวมค่าไฟฟ้า</t>
  </si>
  <si>
    <t>ค่าใช้จ่ายลดลง</t>
  </si>
  <si>
    <t>ร้อยละ</t>
  </si>
  <si>
    <t>ค่าไฟฟ้าฐาน</t>
  </si>
  <si>
    <t>ค่าบริการ</t>
  </si>
  <si>
    <t>ค่า FT</t>
  </si>
  <si>
    <t>KWatts/เดือน</t>
  </si>
  <si>
    <t>คิดราคาจากค่าไฟฟ้าที่จ่ายจริงลดลงร้อยละ 40</t>
  </si>
  <si>
    <t>คิดราคาจากค่าไฟฟ้าฐานที่ กฟน เรียกเก็บก่อนรวมค่าบริการและ FT ลดลงร้อยละ 20</t>
  </si>
  <si>
    <t>ลดลงปีละ</t>
  </si>
  <si>
    <t>ปกติจ่าย</t>
  </si>
  <si>
    <t>เปรียบเทียบค่าใช้จ่ายการใช้ไฟฟ้าเดือนละ 10,000 หน่วย จากการไฟฟ้านครหลวงกับโซลาร์เซลล์</t>
  </si>
  <si>
    <t>โซาร์เซลล์</t>
  </si>
  <si>
    <t>โซาร์เซลล์แบบ OnGrid จำเป็นต้องใช้ไฟฟ้าจากการไฟฟ้านครหลวงบางส่วน กรณีที่ใช้ไฟฟ้าจากโซาร์เซลล์ 100% ต้องเก็บไฟฟ้าสำรองเข้าแบตเตอรี่ หากไม่มีการใช้ไฟฟ้าในช่วงกลางคืนจำนวนมาก ไม่จำเป็นที่จะต้องใช้แบตเตอรี่</t>
  </si>
  <si>
    <t xml:space="preserve">1. กรณีการใช้ไฟฟ้าจากการไฟฟ้านครหลวง 100% ต้องจ่ายค่าไฟฟ้า 63,130.00 บาท (ยังไม่ร่วมค่า VAT) </t>
  </si>
  <si>
    <t>2. กรณีการใช้ไฟฟ้าจากการไฟฟ้านครหลวง 10% (ใช้ไฟฟ้าหลังเลิกงาน) และ โซาร์เซลล์ 90% ต้องจ่ายค่าไฟฟ้า 40,403.20 บาท (ยังไม่ร่วมค่า VAT) ค่าไฟฟ้าลดลง 22,726.80 บาท (ลดลง 36.00%)</t>
  </si>
  <si>
    <t>3. กรณีการใช้ไฟฟ้าจากการโซล่าร์เซล์ 100% ต้องจ่ายค่าไฟฟ้า 37,878.00 บาท (ยังไม่ร่วมค่า VAT)  ค่าไฟฟ้าลดลง 25,252.00 บาท (ลดลง 40%)</t>
  </si>
  <si>
    <t>4. การใช้ไฟฟ้าจากโซลาร์เซลล์ 90% สามารถลดค่าไฟฟ้าได้ถึง 272,721.30 บาท/ปี หรือร้อยละ 36 ต่อปี</t>
  </si>
  <si>
    <t>จากสมมติฐานการคำนวณการใช้ไฟฟ้าที่ 10,000 KWatts/เดือน จะพบว่า</t>
  </si>
  <si>
    <t>2. กรณีการใช้ไฟฟ้าจากการไฟฟ้านครหลวง 10% (ใช้ไฟฟ้าหลังเลิกงาน) และ โซาร์เซลล์ 90% ต้องจ่ายค่าไฟฟ้า 40,210.60 บาท (ยังไม่ร่วมค่า VAT) ค่าไฟฟ้าลดลง 22,919.40 บาท (ลดลง 36.31%)</t>
  </si>
  <si>
    <t>3. กรณีการใช้ไฟฟ้าจากการโซล่าร์เซล์ 100% ต้องจ่ายค่าไฟฟ้า 37,664.00 บาท (ยังไม่ร่วมค่า VAT) ค่าไฟฟ้าลดลง 25,466.00 บาท (ลดลง 40.34%)</t>
  </si>
  <si>
    <t>4. การใช้ไฟฟ้าจากโซลาร์เซลล์ 90% สามารถลดค่าไฟฟ้าได้ถึง 275,032.80 บาท/ปี หรือร้อยละ 36.31 ต่อปี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</si>
</sst>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9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2" borderId="0" xfId="0" applyFill="1"/>
    <xf numFmtId="9" fontId="0" fillId="2" borderId="0" xfId="0" applyNumberFormat="1" applyFill="1"/>
    <xf numFmtId="43" fontId="0" fillId="2" borderId="0" xfId="1" applyFont="1" applyFill="1"/>
    <xf numFmtId="43" fontId="0" fillId="0" borderId="0" xfId="0" applyNumberFormat="1"/>
    <xf numFmtId="43" fontId="2" fillId="2" borderId="0" xfId="0" applyNumberFormat="1" applyFont="1" applyFill="1"/>
    <xf numFmtId="43" fontId="2" fillId="2" borderId="0" xfId="1" applyFont="1" applyFill="1"/>
    <xf numFmtId="164" fontId="0" fillId="0" borderId="0" xfId="1" applyNumberFormat="1" applyFont="1"/>
    <xf numFmtId="43" fontId="0" fillId="3" borderId="0" xfId="1" applyFont="1" applyFill="1"/>
    <xf numFmtId="43" fontId="0" fillId="4" borderId="0" xfId="1" applyFont="1" applyFill="1"/>
    <xf numFmtId="10" fontId="0" fillId="5" borderId="0" xfId="2" applyNumberFormat="1" applyFont="1" applyFill="1"/>
    <xf numFmtId="10" fontId="0" fillId="5" borderId="0" xfId="1" applyNumberFormat="1" applyFont="1" applyFill="1"/>
    <xf numFmtId="0" fontId="0" fillId="6" borderId="0" xfId="0" applyFill="1"/>
    <xf numFmtId="43" fontId="0" fillId="6" borderId="0" xfId="0" applyNumberFormat="1" applyFill="1"/>
    <xf numFmtId="43" fontId="3" fillId="0" borderId="0" xfId="0" applyNumberFormat="1" applyFont="1"/>
    <xf numFmtId="0" fontId="5" fillId="0" borderId="0" xfId="0" applyFont="1"/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8248-0177-4463-801D-BD6A1D4A5102}">
  <dimension ref="A1:L26"/>
  <sheetViews>
    <sheetView tabSelected="1" workbookViewId="0">
      <selection activeCell="I2" sqref="I2"/>
    </sheetView>
  </sheetViews>
  <sheetFormatPr defaultRowHeight="15"/>
  <cols>
    <col min="1" max="1" width="11.28515625" customWidth="1"/>
    <col min="2" max="2" width="11.85546875" customWidth="1"/>
    <col min="3" max="3" width="11.140625" customWidth="1"/>
    <col min="4" max="4" width="14.140625" style="6" bestFit="1" customWidth="1"/>
    <col min="5" max="5" width="10.5703125" bestFit="1" customWidth="1"/>
    <col min="6" max="6" width="11.5703125" bestFit="1" customWidth="1"/>
    <col min="7" max="7" width="13.28515625" bestFit="1" customWidth="1"/>
    <col min="8" max="8" width="10.42578125" customWidth="1"/>
    <col min="9" max="9" width="11.5703125" bestFit="1" customWidth="1"/>
    <col min="10" max="10" width="11.5703125" style="6" customWidth="1"/>
  </cols>
  <sheetData>
    <row r="1" spans="1:12">
      <c r="A1" s="21" t="s">
        <v>21</v>
      </c>
    </row>
    <row r="2" spans="1:12">
      <c r="I2" s="21" t="s">
        <v>17</v>
      </c>
    </row>
    <row r="3" spans="1:12">
      <c r="A3" s="4" t="s">
        <v>0</v>
      </c>
      <c r="C3" t="s">
        <v>13</v>
      </c>
      <c r="D3" s="14">
        <v>4.4000000000000004</v>
      </c>
      <c r="F3" s="2" t="s">
        <v>14</v>
      </c>
      <c r="G3">
        <v>0.75</v>
      </c>
    </row>
    <row r="4" spans="1:12">
      <c r="A4" t="s">
        <v>2</v>
      </c>
      <c r="F4" s="2" t="s">
        <v>15</v>
      </c>
      <c r="G4">
        <v>0.75</v>
      </c>
    </row>
    <row r="5" spans="1:12">
      <c r="B5" t="s">
        <v>1</v>
      </c>
      <c r="D5" s="15">
        <f>D3+G3+G4</f>
        <v>5.9</v>
      </c>
      <c r="E5" t="s">
        <v>5</v>
      </c>
      <c r="F5" s="2" t="s">
        <v>3</v>
      </c>
      <c r="G5" s="1">
        <v>7.0000000000000007E-2</v>
      </c>
      <c r="I5" t="s">
        <v>4</v>
      </c>
      <c r="J5" s="15">
        <f>D5+(D5*G5)</f>
        <v>6.3130000000000006</v>
      </c>
      <c r="K5" t="s">
        <v>5</v>
      </c>
    </row>
    <row r="6" spans="1:12">
      <c r="B6" t="s">
        <v>22</v>
      </c>
      <c r="D6" s="14">
        <f>D5*0.6</f>
        <v>3.54</v>
      </c>
      <c r="E6" t="s">
        <v>5</v>
      </c>
      <c r="F6" s="2" t="s">
        <v>3</v>
      </c>
      <c r="G6" s="1">
        <v>7.0000000000000007E-2</v>
      </c>
      <c r="I6" t="s">
        <v>4</v>
      </c>
      <c r="J6" s="14">
        <f>D6+(D6*G6)</f>
        <v>3.7877999999999998</v>
      </c>
      <c r="K6" t="s">
        <v>5</v>
      </c>
      <c r="L6" s="6"/>
    </row>
    <row r="7" spans="1:12">
      <c r="D7" s="6">
        <f>100-(D6*100/D5)</f>
        <v>40.000000000000007</v>
      </c>
      <c r="F7" s="2"/>
      <c r="G7" s="1"/>
    </row>
    <row r="8" spans="1:12">
      <c r="A8" t="s">
        <v>6</v>
      </c>
      <c r="C8" s="13">
        <v>10000</v>
      </c>
      <c r="D8" s="6" t="s">
        <v>16</v>
      </c>
    </row>
    <row r="10" spans="1:12">
      <c r="A10" t="s">
        <v>8</v>
      </c>
      <c r="B10" s="5" t="s">
        <v>9</v>
      </c>
      <c r="C10" t="s">
        <v>22</v>
      </c>
      <c r="D10" s="9" t="s">
        <v>10</v>
      </c>
      <c r="E10" s="5" t="s">
        <v>9</v>
      </c>
      <c r="F10" t="s">
        <v>22</v>
      </c>
      <c r="G10" s="7" t="s">
        <v>10</v>
      </c>
      <c r="H10" s="5" t="s">
        <v>9</v>
      </c>
      <c r="I10" t="s">
        <v>22</v>
      </c>
      <c r="J10" s="9" t="s">
        <v>10</v>
      </c>
    </row>
    <row r="11" spans="1:12">
      <c r="B11" s="1">
        <v>1</v>
      </c>
      <c r="C11" s="1">
        <v>0</v>
      </c>
      <c r="D11" s="9"/>
      <c r="E11" s="1">
        <v>0.1</v>
      </c>
      <c r="F11" s="1">
        <v>0.9</v>
      </c>
      <c r="G11" s="8"/>
      <c r="H11" s="1">
        <v>0</v>
      </c>
      <c r="I11" s="1">
        <v>1</v>
      </c>
      <c r="J11" s="9"/>
    </row>
    <row r="12" spans="1:12">
      <c r="A12" t="s">
        <v>7</v>
      </c>
      <c r="B12" s="6">
        <f>$J$5*$C$8*B11</f>
        <v>63130.000000000007</v>
      </c>
      <c r="C12" s="6">
        <f>$J$6*$C$8*C11</f>
        <v>0</v>
      </c>
      <c r="D12" s="9">
        <f>B12+C12</f>
        <v>63130.000000000007</v>
      </c>
      <c r="E12" s="6">
        <f>$J$5*$C$8*E11</f>
        <v>6313.0000000000009</v>
      </c>
      <c r="F12" s="6">
        <f>$J$6*$C$8*F11</f>
        <v>34090.200000000004</v>
      </c>
      <c r="G12" s="9">
        <f>E12+F12</f>
        <v>40403.200000000004</v>
      </c>
      <c r="H12" s="6">
        <f>$J$5*$C$8*H11</f>
        <v>0</v>
      </c>
      <c r="I12" s="6">
        <f>$J$6*$C$8*I11</f>
        <v>37878</v>
      </c>
      <c r="J12" s="9">
        <f>H12+I12</f>
        <v>37878</v>
      </c>
    </row>
    <row r="13" spans="1:12">
      <c r="A13" t="s">
        <v>11</v>
      </c>
      <c r="D13" s="9"/>
      <c r="G13" s="11">
        <f>D12-G12</f>
        <v>22726.800000000003</v>
      </c>
      <c r="J13" s="12">
        <f>D12-J12</f>
        <v>25252.000000000007</v>
      </c>
    </row>
    <row r="14" spans="1:12">
      <c r="A14" t="s">
        <v>12</v>
      </c>
      <c r="D14" s="9"/>
      <c r="G14" s="16">
        <f>$G$13*1/D12</f>
        <v>0.36</v>
      </c>
      <c r="J14" s="17">
        <f>$J$13*1/D12</f>
        <v>0.40000000000000008</v>
      </c>
    </row>
    <row r="15" spans="1:12">
      <c r="C15" s="3" t="s">
        <v>20</v>
      </c>
      <c r="D15" s="20">
        <f>B12*12</f>
        <v>757560.00000000012</v>
      </c>
      <c r="E15" s="3" t="s">
        <v>5</v>
      </c>
      <c r="G15" s="10">
        <f>G12*12</f>
        <v>484838.40000000002</v>
      </c>
      <c r="H15" t="s">
        <v>5</v>
      </c>
      <c r="J15" s="10">
        <f>J12*12</f>
        <v>454536</v>
      </c>
      <c r="K15" t="s">
        <v>5</v>
      </c>
    </row>
    <row r="16" spans="1:12">
      <c r="F16" s="18" t="s">
        <v>19</v>
      </c>
      <c r="G16" s="19">
        <f>G13*12</f>
        <v>272721.60000000003</v>
      </c>
      <c r="H16" s="18" t="s">
        <v>5</v>
      </c>
      <c r="I16" s="18" t="s">
        <v>19</v>
      </c>
      <c r="J16" s="19">
        <f>J13*12</f>
        <v>303024.00000000012</v>
      </c>
      <c r="K16" s="18" t="s">
        <v>5</v>
      </c>
    </row>
    <row r="20" spans="1:2">
      <c r="A20" t="s">
        <v>28</v>
      </c>
    </row>
    <row r="21" spans="1:2">
      <c r="B21" t="s">
        <v>24</v>
      </c>
    </row>
    <row r="22" spans="1:2">
      <c r="B22" t="s">
        <v>25</v>
      </c>
    </row>
    <row r="23" spans="1:2">
      <c r="B23" t="s">
        <v>26</v>
      </c>
    </row>
    <row r="24" spans="1:2">
      <c r="B24" t="s">
        <v>27</v>
      </c>
    </row>
    <row r="26" spans="1:2">
      <c r="A26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1A7A-D8A2-44BB-8A0F-C1B302DC87A2}">
  <dimension ref="A1:K26"/>
  <sheetViews>
    <sheetView workbookViewId="0">
      <selection activeCell="D35" sqref="D35"/>
    </sheetView>
  </sheetViews>
  <sheetFormatPr defaultRowHeight="15"/>
  <cols>
    <col min="1" max="1" width="11.28515625" customWidth="1"/>
    <col min="2" max="2" width="11.85546875" customWidth="1"/>
    <col min="3" max="3" width="11.140625" customWidth="1"/>
    <col min="4" max="4" width="14.140625" style="6" bestFit="1" customWidth="1"/>
    <col min="5" max="5" width="10.5703125" bestFit="1" customWidth="1"/>
    <col min="6" max="6" width="11.5703125" bestFit="1" customWidth="1"/>
    <col min="7" max="7" width="13.28515625" bestFit="1" customWidth="1"/>
    <col min="8" max="8" width="10.42578125" customWidth="1"/>
    <col min="9" max="9" width="11.5703125" bestFit="1" customWidth="1"/>
    <col min="10" max="10" width="11.5703125" style="6" customWidth="1"/>
  </cols>
  <sheetData>
    <row r="1" spans="1:11">
      <c r="A1" s="21" t="s">
        <v>21</v>
      </c>
    </row>
    <row r="2" spans="1:11">
      <c r="I2" s="21" t="s">
        <v>18</v>
      </c>
    </row>
    <row r="3" spans="1:11">
      <c r="A3" s="4" t="s">
        <v>0</v>
      </c>
      <c r="C3" t="s">
        <v>13</v>
      </c>
      <c r="D3" s="15">
        <v>4.4000000000000004</v>
      </c>
      <c r="F3" s="2" t="s">
        <v>14</v>
      </c>
      <c r="G3">
        <v>0.75</v>
      </c>
    </row>
    <row r="4" spans="1:11">
      <c r="A4" t="s">
        <v>2</v>
      </c>
      <c r="F4" s="2" t="s">
        <v>15</v>
      </c>
      <c r="G4">
        <v>0.75</v>
      </c>
    </row>
    <row r="5" spans="1:11">
      <c r="B5" t="s">
        <v>1</v>
      </c>
      <c r="D5" s="15">
        <f>D3+G3+G4</f>
        <v>5.9</v>
      </c>
      <c r="E5" t="s">
        <v>5</v>
      </c>
      <c r="F5" s="2" t="s">
        <v>3</v>
      </c>
      <c r="G5" s="1">
        <v>7.0000000000000007E-2</v>
      </c>
      <c r="I5" t="s">
        <v>4</v>
      </c>
      <c r="J5" s="15">
        <f>D5+(D5*G5)</f>
        <v>6.3130000000000006</v>
      </c>
      <c r="K5" t="s">
        <v>5</v>
      </c>
    </row>
    <row r="6" spans="1:11">
      <c r="B6" t="s">
        <v>22</v>
      </c>
      <c r="D6" s="14">
        <f>D3*0.8</f>
        <v>3.5200000000000005</v>
      </c>
      <c r="E6" t="s">
        <v>5</v>
      </c>
      <c r="F6" s="2" t="s">
        <v>3</v>
      </c>
      <c r="G6" s="1">
        <v>7.0000000000000007E-2</v>
      </c>
      <c r="I6" t="s">
        <v>4</v>
      </c>
      <c r="J6" s="14">
        <f>D6+(D6*G6)</f>
        <v>3.7664000000000004</v>
      </c>
      <c r="K6" t="s">
        <v>5</v>
      </c>
    </row>
    <row r="7" spans="1:11">
      <c r="D7" s="6">
        <f>100-(D6*100/D5)</f>
        <v>40.338983050847453</v>
      </c>
      <c r="F7" s="2"/>
      <c r="G7" s="1"/>
    </row>
    <row r="8" spans="1:11">
      <c r="A8" t="s">
        <v>6</v>
      </c>
      <c r="C8" s="13">
        <v>10000</v>
      </c>
      <c r="D8" s="6" t="s">
        <v>16</v>
      </c>
    </row>
    <row r="10" spans="1:11">
      <c r="A10" t="s">
        <v>8</v>
      </c>
      <c r="B10" s="5" t="s">
        <v>9</v>
      </c>
      <c r="C10" t="s">
        <v>22</v>
      </c>
      <c r="D10" s="9" t="s">
        <v>10</v>
      </c>
      <c r="E10" s="5" t="s">
        <v>9</v>
      </c>
      <c r="F10" t="s">
        <v>22</v>
      </c>
      <c r="G10" s="7" t="s">
        <v>10</v>
      </c>
      <c r="H10" s="5" t="s">
        <v>9</v>
      </c>
      <c r="I10" t="s">
        <v>22</v>
      </c>
      <c r="J10" s="9" t="s">
        <v>10</v>
      </c>
    </row>
    <row r="11" spans="1:11">
      <c r="B11" s="1">
        <v>1</v>
      </c>
      <c r="C11" s="1">
        <v>0</v>
      </c>
      <c r="D11" s="9"/>
      <c r="E11" s="1">
        <v>0.1</v>
      </c>
      <c r="F11" s="1">
        <v>0.9</v>
      </c>
      <c r="G11" s="8"/>
      <c r="H11" s="1">
        <v>0</v>
      </c>
      <c r="I11" s="1">
        <v>1</v>
      </c>
      <c r="J11" s="9"/>
    </row>
    <row r="12" spans="1:11">
      <c r="A12" t="s">
        <v>7</v>
      </c>
      <c r="B12" s="6">
        <f>$J$5*$C$8*B11</f>
        <v>63130.000000000007</v>
      </c>
      <c r="C12" s="6">
        <f>$J$6*$C$8*C11</f>
        <v>0</v>
      </c>
      <c r="D12" s="14">
        <f>B12+C12</f>
        <v>63130.000000000007</v>
      </c>
      <c r="E12" s="6">
        <f>$J$5*$C$8*E11</f>
        <v>6313.0000000000009</v>
      </c>
      <c r="F12" s="6">
        <f>$J$6*$C$8*F11</f>
        <v>33897.600000000006</v>
      </c>
      <c r="G12" s="14">
        <f>E12+F12</f>
        <v>40210.600000000006</v>
      </c>
      <c r="H12" s="6">
        <f>$J$5*$C$8*H11</f>
        <v>0</v>
      </c>
      <c r="I12" s="6">
        <f>$J$6*$C$8*I11</f>
        <v>37664.000000000007</v>
      </c>
      <c r="J12" s="14">
        <f>H12+I12</f>
        <v>37664.000000000007</v>
      </c>
    </row>
    <row r="13" spans="1:11">
      <c r="A13" t="s">
        <v>11</v>
      </c>
      <c r="D13" s="9"/>
      <c r="G13" s="11">
        <f>D12-G12</f>
        <v>22919.4</v>
      </c>
      <c r="J13" s="12">
        <f>D12-J12</f>
        <v>25466</v>
      </c>
    </row>
    <row r="14" spans="1:11">
      <c r="A14" t="s">
        <v>12</v>
      </c>
      <c r="D14" s="9"/>
      <c r="G14" s="16">
        <f>$G$13*1/D12</f>
        <v>0.36305084745762711</v>
      </c>
      <c r="J14" s="17">
        <f>$J$13*1/D12</f>
        <v>0.40338983050847455</v>
      </c>
    </row>
    <row r="15" spans="1:11">
      <c r="C15" s="3" t="s">
        <v>20</v>
      </c>
      <c r="D15" s="20">
        <f>B12*12</f>
        <v>757560.00000000012</v>
      </c>
      <c r="E15" s="3" t="s">
        <v>5</v>
      </c>
      <c r="G15" s="10">
        <f>G12*12</f>
        <v>482527.20000000007</v>
      </c>
      <c r="H15" t="s">
        <v>5</v>
      </c>
      <c r="J15" s="10">
        <f>J12*12</f>
        <v>451968.00000000012</v>
      </c>
      <c r="K15" t="s">
        <v>5</v>
      </c>
    </row>
    <row r="16" spans="1:11">
      <c r="F16" s="18" t="s">
        <v>19</v>
      </c>
      <c r="G16" s="19">
        <f>G13*12</f>
        <v>275032.80000000005</v>
      </c>
      <c r="H16" s="18" t="s">
        <v>5</v>
      </c>
      <c r="I16" s="18" t="s">
        <v>19</v>
      </c>
      <c r="J16" s="19">
        <f>J13*12</f>
        <v>305592</v>
      </c>
      <c r="K16" s="18" t="s">
        <v>5</v>
      </c>
    </row>
    <row r="20" spans="1:2">
      <c r="A20" t="s">
        <v>28</v>
      </c>
    </row>
    <row r="21" spans="1:2">
      <c r="B21" t="s">
        <v>24</v>
      </c>
    </row>
    <row r="22" spans="1:2">
      <c r="B22" t="s">
        <v>29</v>
      </c>
    </row>
    <row r="23" spans="1:2">
      <c r="B23" t="s">
        <v>30</v>
      </c>
    </row>
    <row r="24" spans="1:2">
      <c r="B24" t="s">
        <v>31</v>
      </c>
    </row>
    <row r="26" spans="1:2">
      <c r="A2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ค่าไฟฟ้าที่จ่าย กฟน</vt:lpstr>
      <vt:lpstr>ค่าไฟฟ้าฐาน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dcterms:created xsi:type="dcterms:W3CDTF">2025-04-04T23:32:50Z</dcterms:created>
  <dcterms:modified xsi:type="dcterms:W3CDTF">2025-04-07T21:27:36Z</dcterms:modified>
</cp:coreProperties>
</file>